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ar/mobile/Containers/Data/Application/C1F71203-7EE1-4DE7-884A-503587A98BAB/Library/Caches/SideLoading/"/>
    </mc:Choice>
  </mc:AlternateContent>
  <xr:revisionPtr revIDLastSave="0" documentId="8_{082AADE4-842F-124F-956E-AD789CBB3D54}" xr6:coauthVersionLast="47" xr6:coauthVersionMax="47" xr10:uidLastSave="{00000000-0000-0000-0000-000000000000}"/>
  <bookViews>
    <workbookView xWindow="-60" yWindow="-60" windowWidth="15480" windowHeight="11640" firstSheet="2" activeTab="1" xr2:uid="{00000000-000D-0000-FFFF-FFFF00000000}"/>
  </bookViews>
  <sheets>
    <sheet name="Balance Sheet" sheetId="1" r:id="rId1"/>
    <sheet name="Profit &amp; Loss" sheetId="2" r:id="rId2"/>
    <sheet name="Ratios" sheetId="4" r:id="rId3"/>
    <sheet name="Source" sheetId="3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4" l="1"/>
  <c r="F26" i="4"/>
  <c r="E26" i="4"/>
  <c r="D26" i="4"/>
  <c r="C26" i="4"/>
  <c r="F25" i="4"/>
  <c r="E25" i="4"/>
  <c r="D25" i="4"/>
  <c r="C25" i="4"/>
  <c r="F24" i="4"/>
  <c r="E24" i="4"/>
  <c r="D24" i="4"/>
  <c r="C24" i="4"/>
  <c r="F23" i="4"/>
  <c r="E23" i="4"/>
  <c r="D23" i="4"/>
  <c r="C23" i="4"/>
  <c r="F22" i="4"/>
  <c r="E22" i="4"/>
  <c r="D22" i="4"/>
  <c r="C22" i="4"/>
  <c r="F21" i="4"/>
  <c r="E21" i="4"/>
  <c r="D21" i="4"/>
  <c r="C21" i="4"/>
  <c r="C20" i="4"/>
  <c r="D20" i="4"/>
  <c r="E20" i="4"/>
  <c r="F20" i="4"/>
  <c r="F19" i="4"/>
  <c r="E19" i="4"/>
  <c r="D19" i="4"/>
  <c r="C19" i="4"/>
  <c r="F18" i="4"/>
  <c r="E18" i="4"/>
  <c r="D18" i="4"/>
  <c r="G7" i="2"/>
  <c r="F7" i="2"/>
  <c r="E7" i="2"/>
  <c r="D7" i="2"/>
  <c r="D11" i="2"/>
  <c r="G16" i="2"/>
  <c r="F16" i="2"/>
  <c r="E16" i="2"/>
  <c r="D16" i="2"/>
  <c r="G11" i="2"/>
  <c r="F11" i="2"/>
  <c r="E11" i="2"/>
  <c r="G26" i="1"/>
  <c r="G30" i="1"/>
  <c r="G36" i="1"/>
  <c r="G38" i="1"/>
  <c r="F26" i="1"/>
  <c r="F30" i="1"/>
  <c r="F36" i="1"/>
  <c r="F38" i="1"/>
  <c r="E26" i="1"/>
  <c r="E30" i="1"/>
  <c r="E36" i="1"/>
  <c r="E38" i="1"/>
  <c r="D26" i="1"/>
  <c r="D30" i="1"/>
  <c r="D36" i="1"/>
  <c r="D38" i="1"/>
  <c r="G10" i="1"/>
  <c r="G18" i="1"/>
  <c r="F10" i="1"/>
  <c r="F18" i="1"/>
  <c r="E10" i="1"/>
  <c r="E18" i="1"/>
  <c r="D10" i="1"/>
  <c r="D18" i="1"/>
  <c r="G16" i="1"/>
  <c r="F16" i="1"/>
  <c r="E16" i="1"/>
  <c r="D16" i="1"/>
</calcChain>
</file>

<file path=xl/sharedStrings.xml><?xml version="1.0" encoding="utf-8"?>
<sst xmlns="http://schemas.openxmlformats.org/spreadsheetml/2006/main" count="89" uniqueCount="78">
  <si>
    <t>BALANCE SHEET</t>
  </si>
  <si>
    <t>Feb’21</t>
  </si>
  <si>
    <t>Feb’20</t>
  </si>
  <si>
    <t>Feb’19</t>
  </si>
  <si>
    <t>Feb’18</t>
  </si>
  <si>
    <t>(In dollars)</t>
  </si>
  <si>
    <t xml:space="preserve">Cash &amp; Cash equivalents </t>
  </si>
  <si>
    <t>Short term investments</t>
  </si>
  <si>
    <t xml:space="preserve">Merchandise inventory </t>
  </si>
  <si>
    <t xml:space="preserve">Accounts receivable </t>
  </si>
  <si>
    <t xml:space="preserve">Prepaid expenses </t>
  </si>
  <si>
    <t>TOTAL CURRENT ASSETS (A)</t>
  </si>
  <si>
    <t>Property and equipment, at cost, net of accumulated depreciation</t>
  </si>
  <si>
    <t>Operating lease right-of-use assets</t>
  </si>
  <si>
    <t>Intangible assets, net, including goodwill</t>
  </si>
  <si>
    <t>Non-current deferred income taxes</t>
  </si>
  <si>
    <t>Other assets</t>
  </si>
  <si>
    <t>TOTAL NON-CURRENT ASSETS (B)</t>
  </si>
  <si>
    <t>TOTAL ASSETS (A+B)</t>
  </si>
  <si>
    <t>Accounts payable</t>
  </si>
  <si>
    <t>Current portion of operating lease liabilities</t>
  </si>
  <si>
    <t>Accrued income and other taxes</t>
  </si>
  <si>
    <t>Accrued compensation and payroll taxes</t>
  </si>
  <si>
    <t>Unredeemed gift cards and gift certificates</t>
  </si>
  <si>
    <t>Other current liabilities and accrued expenses</t>
  </si>
  <si>
    <t xml:space="preserve">TOTAL CURRENT LIABILITIES (A) </t>
  </si>
  <si>
    <t>Long-term debt, net</t>
  </si>
  <si>
    <t>Non-current operating lease liabilities</t>
  </si>
  <si>
    <t>Other non-current liabilities</t>
  </si>
  <si>
    <t xml:space="preserve">TOTAL NON-CURRENT LIABILITY (B) </t>
  </si>
  <si>
    <t>Common stock, $0.01 par value; 600,000 shares authorized; 249,566 shares issued;166,335 and 166,993 shares outstanding, respectively</t>
  </si>
  <si>
    <t>Contributed capital</t>
  </si>
  <si>
    <t>Accumulated other comprehensive loss, net of tax</t>
  </si>
  <si>
    <t>Retained earnings</t>
  </si>
  <si>
    <t>Treasury stock, 83,231 and 82,573 shares, respectively, at cost</t>
  </si>
  <si>
    <t>TOTAL STOCKHOLDERS EQUITY (C)</t>
  </si>
  <si>
    <t xml:space="preserve">TOTAL LIABILITY &amp; EQUITY (A+B+C) </t>
  </si>
  <si>
    <t>PROFIT &amp; LOSS ACCOUNT</t>
  </si>
  <si>
    <t>Total net revenue</t>
  </si>
  <si>
    <t>Cost of Sales</t>
  </si>
  <si>
    <t>Gross profit</t>
  </si>
  <si>
    <t>Selling, general and administrative expenses</t>
  </si>
  <si>
    <t>Impairment, restructuring and COVID-19 related charges</t>
  </si>
  <si>
    <t>Depreciation and amortization expense</t>
  </si>
  <si>
    <t>Operating (loss) income   (Gross profit-operating expenses- depri &amp; amortisation)</t>
  </si>
  <si>
    <t>Interest expense (income)</t>
  </si>
  <si>
    <t>Other income, net</t>
  </si>
  <si>
    <t>(Loss) income before income taxes</t>
  </si>
  <si>
    <t>(Benefit) provision for income taxes</t>
  </si>
  <si>
    <t>Net (loss) income</t>
  </si>
  <si>
    <t>Basic net (loss) income per common share</t>
  </si>
  <si>
    <t>Diluted net (loss) income per common share</t>
  </si>
  <si>
    <t>Weighted average common shares outstanding - basic</t>
  </si>
  <si>
    <t>Weighted average common shares outstanding - diluted</t>
  </si>
  <si>
    <t>LINK:</t>
  </si>
  <si>
    <t>https://investors.ae.com/financials-filings/default.aspx</t>
  </si>
  <si>
    <t xml:space="preserve">GROSS PROFIT </t>
  </si>
  <si>
    <t>NET SALES</t>
  </si>
  <si>
    <t xml:space="preserve">NET INCOME </t>
  </si>
  <si>
    <t>AVERAGE ASSETS</t>
  </si>
  <si>
    <t>EBIT</t>
  </si>
  <si>
    <t>CAPITAL EMPLOYED</t>
  </si>
  <si>
    <t>SHAREHOLDER EQUITY</t>
  </si>
  <si>
    <t>CURRENT ASSETS</t>
  </si>
  <si>
    <t xml:space="preserve">CURRENT LIABILITY </t>
  </si>
  <si>
    <t>COST OF GOODS SOLD</t>
  </si>
  <si>
    <t xml:space="preserve">AVERAGE INVENTORY </t>
  </si>
  <si>
    <t xml:space="preserve">TOTAL LIABILITY </t>
  </si>
  <si>
    <t>TOTAL ASSETS</t>
  </si>
  <si>
    <t>GROSS PROFIT RATIO= Gross Profit/Net Sales*100</t>
  </si>
  <si>
    <t>NET PROFIT RATIO= Net Income/Net Sales*100</t>
  </si>
  <si>
    <t>RETURN ON ASSETS= Net Income/ Average Assets</t>
  </si>
  <si>
    <t>RETURN ON CAPITAL EMPLOYED= EBIT/ Capital Employed</t>
  </si>
  <si>
    <t>RETURN ON EQUITY= Net Income/ Shareholder Equity</t>
  </si>
  <si>
    <t>CURRENT RATIO= Current Assets/ Current Liability</t>
  </si>
  <si>
    <t>ASSETS TURNOVER RATIO= Net Sales/ Average Total Assets</t>
  </si>
  <si>
    <t>INVENTORY TURNOVER RATIO= Cost of Goods Sold/ Average Inventory</t>
  </si>
  <si>
    <t>DEBT TO TOTAL ASSETS RATIO= Total Liability/ Total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</si>
</sst>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2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22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  <font>
      <u/>
      <sz val="18"/>
      <color theme="10"/>
      <name val="Calibri"/>
      <family val="2"/>
    </font>
    <font>
      <sz val="19"/>
      <color rgb="FF000000"/>
      <name val="Calibri Light"/>
      <family val="34"/>
      <scheme val="major"/>
    </font>
  </fonts>
  <fills count="1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8CBAD"/>
      </patternFill>
    </fill>
    <fill>
      <patternFill patternType="solid">
        <fgColor theme="9" tint="0.79998168889431442"/>
        <bgColor rgb="FFFFE699"/>
      </patternFill>
    </fill>
    <fill>
      <patternFill patternType="solid">
        <fgColor theme="9" tint="0.79998168889431442"/>
        <bgColor rgb="FFE5B2B2"/>
      </patternFill>
    </fill>
    <fill>
      <patternFill patternType="solid">
        <fgColor theme="9" tint="0.79998168889431442"/>
        <bgColor rgb="FFC6E0B4"/>
      </patternFill>
    </fill>
    <fill>
      <patternFill patternType="solid">
        <fgColor theme="9" tint="0.79998168889431442"/>
        <bgColor rgb="FFBDD7EE"/>
      </patternFill>
    </fill>
    <fill>
      <patternFill patternType="solid">
        <fgColor theme="7" tint="0.79998168889431442"/>
        <bgColor rgb="FFFECEE2"/>
      </patternFill>
    </fill>
    <fill>
      <patternFill patternType="solid">
        <fgColor rgb="FFB7EAEF"/>
        <bgColor rgb="FFBFBFBF"/>
      </patternFill>
    </fill>
    <fill>
      <patternFill patternType="solid">
        <fgColor theme="7" tint="0.79998168889431442"/>
        <bgColor rgb="FFE3D0F1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  <xf numFmtId="0" fontId="5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6" fillId="5" borderId="0" xfId="0" applyFont="1" applyFill="1"/>
    <xf numFmtId="0" fontId="4" fillId="5" borderId="0" xfId="0" applyFont="1" applyFill="1"/>
    <xf numFmtId="0" fontId="8" fillId="6" borderId="0" xfId="0" applyFont="1" applyFill="1"/>
    <xf numFmtId="0" fontId="0" fillId="6" borderId="0" xfId="0" applyFill="1"/>
    <xf numFmtId="0" fontId="2" fillId="6" borderId="0" xfId="0" applyFont="1" applyFill="1"/>
    <xf numFmtId="0" fontId="0" fillId="3" borderId="0" xfId="0" applyFill="1"/>
    <xf numFmtId="0" fontId="0" fillId="4" borderId="0" xfId="0" applyFill="1"/>
    <xf numFmtId="3" fontId="0" fillId="4" borderId="0" xfId="0" applyNumberFormat="1" applyFill="1"/>
    <xf numFmtId="0" fontId="7" fillId="11" borderId="0" xfId="0" applyFont="1" applyFill="1"/>
    <xf numFmtId="3" fontId="7" fillId="11" borderId="0" xfId="0" applyNumberFormat="1" applyFont="1" applyFill="1"/>
    <xf numFmtId="0" fontId="7" fillId="7" borderId="0" xfId="0" applyFont="1" applyFill="1"/>
    <xf numFmtId="0" fontId="7" fillId="8" borderId="0" xfId="0" applyFont="1" applyFill="1"/>
    <xf numFmtId="0" fontId="7" fillId="9" borderId="0" xfId="0" applyFont="1" applyFill="1"/>
    <xf numFmtId="0" fontId="7" fillId="10" borderId="0" xfId="0" applyFont="1" applyFill="1"/>
    <xf numFmtId="0" fontId="7" fillId="12" borderId="0" xfId="0" applyFont="1" applyFill="1"/>
    <xf numFmtId="3" fontId="7" fillId="12" borderId="0" xfId="0" applyNumberFormat="1" applyFont="1" applyFill="1"/>
    <xf numFmtId="0" fontId="7" fillId="13" borderId="0" xfId="0" applyFont="1" applyFill="1"/>
    <xf numFmtId="3" fontId="7" fillId="13" borderId="0" xfId="0" applyNumberFormat="1" applyFont="1" applyFill="1"/>
    <xf numFmtId="0" fontId="5" fillId="0" borderId="0" xfId="0" applyFont="1"/>
    <xf numFmtId="0" fontId="5" fillId="5" borderId="0" xfId="0" applyFont="1" applyFill="1"/>
    <xf numFmtId="0" fontId="9" fillId="3" borderId="0" xfId="0" applyFont="1" applyFill="1" applyAlignment="1">
      <alignment wrapText="1"/>
    </xf>
    <xf numFmtId="0" fontId="3" fillId="3" borderId="0" xfId="0" applyFont="1" applyFill="1"/>
    <xf numFmtId="0" fontId="5" fillId="4" borderId="0" xfId="0" applyFont="1" applyFill="1" applyAlignment="1">
      <alignment wrapText="1"/>
    </xf>
    <xf numFmtId="3" fontId="5" fillId="4" borderId="0" xfId="0" applyNumberFormat="1" applyFont="1" applyFill="1" applyAlignment="1">
      <alignment wrapText="1"/>
    </xf>
    <xf numFmtId="3" fontId="1" fillId="4" borderId="0" xfId="0" applyNumberFormat="1" applyFont="1" applyFill="1"/>
    <xf numFmtId="0" fontId="9" fillId="2" borderId="0" xfId="0" applyFont="1" applyFill="1" applyAlignment="1">
      <alignment wrapText="1"/>
    </xf>
    <xf numFmtId="3" fontId="9" fillId="2" borderId="0" xfId="0" applyNumberFormat="1" applyFont="1" applyFill="1" applyAlignment="1">
      <alignment wrapText="1"/>
    </xf>
    <xf numFmtId="3" fontId="3" fillId="2" borderId="0" xfId="0" applyNumberFormat="1" applyFont="1" applyFill="1"/>
    <xf numFmtId="0" fontId="1" fillId="4" borderId="0" xfId="0" applyFont="1" applyFill="1"/>
    <xf numFmtId="0" fontId="7" fillId="0" borderId="0" xfId="0" applyFont="1"/>
    <xf numFmtId="0" fontId="8" fillId="14" borderId="0" xfId="0" applyFont="1" applyFill="1"/>
    <xf numFmtId="0" fontId="11" fillId="5" borderId="0" xfId="1" applyFont="1" applyFill="1"/>
    <xf numFmtId="0" fontId="0" fillId="5" borderId="0" xfId="0" applyFill="1"/>
    <xf numFmtId="0" fontId="9" fillId="0" borderId="0" xfId="0" applyFont="1" applyAlignment="1">
      <alignment wrapText="1"/>
    </xf>
    <xf numFmtId="0" fontId="9" fillId="0" borderId="0" xfId="0" applyFont="1"/>
    <xf numFmtId="0" fontId="12" fillId="0" borderId="0" xfId="0" applyFont="1"/>
    <xf numFmtId="0" fontId="5" fillId="3" borderId="0" xfId="0" applyFont="1" applyFill="1" applyAlignment="1">
      <alignment wrapText="1"/>
    </xf>
    <xf numFmtId="0" fontId="5" fillId="4" borderId="0" xfId="0" applyFont="1" applyFill="1" applyAlignment="1">
      <alignment wrapText="1"/>
    </xf>
    <xf numFmtId="0" fontId="9" fillId="2" borderId="0" xfId="0" applyFont="1" applyFill="1" applyAlignment="1">
      <alignment wrapText="1"/>
    </xf>
  </cellXfs>
  <cellStyles count="2">
    <cellStyle name="Hyperlink" xfId="1" builtinId="8"/>
    <cellStyle name="Normal" xfId="0" builtinId="0" customBuiltin="1"/>
  </cellStyles>
  <dxfs count="0"/>
  <tableStyles count="0" defaultTableStyle="TableStyleMedium2" defaultPivotStyle="PivotStyleLight16"/>
  <colors>
    <mruColors>
      <color rgb="FFB7EAEF"/>
      <color rgb="FF69D2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investors.ae.com/financials-filings/default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"/>
  <sheetViews>
    <sheetView workbookViewId="0">
      <selection activeCell="A26" sqref="A26"/>
    </sheetView>
  </sheetViews>
  <sheetFormatPr defaultRowHeight="15" x14ac:dyDescent="0.2"/>
  <cols>
    <col min="1" max="1" width="43.31640625" customWidth="1"/>
    <col min="2" max="3" width="9.14453125" customWidth="1"/>
    <col min="4" max="4" width="10.0859375" bestFit="1" customWidth="1"/>
    <col min="5" max="5" width="9.81640625" bestFit="1" customWidth="1"/>
    <col min="6" max="6" width="9.68359375" bestFit="1" customWidth="1"/>
    <col min="7" max="7" width="9.81640625" bestFit="1" customWidth="1"/>
    <col min="8" max="8" width="9.14453125" customWidth="1"/>
    <col min="9" max="9" width="9.28125" bestFit="1" customWidth="1"/>
    <col min="10" max="10" width="9.14453125" customWidth="1"/>
  </cols>
  <sheetData>
    <row r="1" spans="1:7" ht="39.75" customHeight="1" x14ac:dyDescent="0.4">
      <c r="A1" s="1"/>
      <c r="C1" s="7" t="s">
        <v>0</v>
      </c>
      <c r="D1" s="8"/>
      <c r="E1" s="9"/>
    </row>
    <row r="3" spans="1:7" x14ac:dyDescent="0.2">
      <c r="A3" s="10"/>
      <c r="B3" s="10"/>
      <c r="C3" s="10"/>
      <c r="D3" s="15" t="s">
        <v>1</v>
      </c>
      <c r="E3" s="16" t="s">
        <v>2</v>
      </c>
      <c r="F3" s="17" t="s">
        <v>3</v>
      </c>
      <c r="G3" s="18" t="s">
        <v>4</v>
      </c>
    </row>
    <row r="4" spans="1:7" x14ac:dyDescent="0.2">
      <c r="D4" s="34" t="s">
        <v>5</v>
      </c>
      <c r="E4" s="34" t="s">
        <v>5</v>
      </c>
      <c r="F4" s="34" t="s">
        <v>5</v>
      </c>
      <c r="G4" s="34" t="s">
        <v>5</v>
      </c>
    </row>
    <row r="5" spans="1:7" x14ac:dyDescent="0.2">
      <c r="A5" s="11" t="s">
        <v>6</v>
      </c>
      <c r="B5" s="11"/>
      <c r="C5" s="11"/>
      <c r="D5" s="12">
        <v>850477</v>
      </c>
      <c r="E5" s="12">
        <v>361930</v>
      </c>
      <c r="F5" s="12">
        <v>333330</v>
      </c>
      <c r="G5" s="12">
        <v>413613</v>
      </c>
    </row>
    <row r="6" spans="1:7" x14ac:dyDescent="0.2">
      <c r="A6" s="11" t="s">
        <v>7</v>
      </c>
      <c r="B6" s="11"/>
      <c r="C6" s="11"/>
      <c r="D6" s="11"/>
      <c r="E6" s="12">
        <v>55000</v>
      </c>
      <c r="F6" s="12">
        <v>92135</v>
      </c>
      <c r="G6" s="11"/>
    </row>
    <row r="7" spans="1:7" x14ac:dyDescent="0.2">
      <c r="A7" s="11" t="s">
        <v>8</v>
      </c>
      <c r="B7" s="11"/>
      <c r="C7" s="11"/>
      <c r="D7" s="12">
        <v>405445</v>
      </c>
      <c r="E7" s="12">
        <v>446278</v>
      </c>
      <c r="F7" s="12">
        <v>424404</v>
      </c>
      <c r="G7" s="12">
        <v>398213</v>
      </c>
    </row>
    <row r="8" spans="1:7" x14ac:dyDescent="0.2">
      <c r="A8" s="11" t="s">
        <v>9</v>
      </c>
      <c r="B8" s="11"/>
      <c r="C8" s="11"/>
      <c r="D8" s="12">
        <v>146102</v>
      </c>
      <c r="E8" s="12">
        <v>119064</v>
      </c>
      <c r="F8" s="12">
        <v>93477</v>
      </c>
      <c r="G8" s="12">
        <v>78304</v>
      </c>
    </row>
    <row r="9" spans="1:7" x14ac:dyDescent="0.2">
      <c r="A9" s="11" t="s">
        <v>10</v>
      </c>
      <c r="B9" s="11"/>
      <c r="C9" s="11"/>
      <c r="D9" s="12">
        <v>120619</v>
      </c>
      <c r="E9" s="12">
        <v>65658</v>
      </c>
      <c r="F9" s="12">
        <v>102907</v>
      </c>
      <c r="G9" s="12">
        <v>78400</v>
      </c>
    </row>
    <row r="10" spans="1:7" x14ac:dyDescent="0.2">
      <c r="A10" s="13" t="s">
        <v>11</v>
      </c>
      <c r="B10" s="13"/>
      <c r="C10" s="13"/>
      <c r="D10" s="14">
        <f>SUM(D5:D9)</f>
        <v>1522643</v>
      </c>
      <c r="E10" s="14">
        <f>SUM(E5:E9)</f>
        <v>1047930</v>
      </c>
      <c r="F10" s="14">
        <f>SUM(F5:F9)</f>
        <v>1046253</v>
      </c>
      <c r="G10" s="14">
        <f>SUM(G5:G9)</f>
        <v>968530</v>
      </c>
    </row>
    <row r="11" spans="1:7" x14ac:dyDescent="0.2">
      <c r="A11" s="11" t="s">
        <v>12</v>
      </c>
      <c r="B11" s="11"/>
      <c r="C11" s="11"/>
      <c r="D11" s="12">
        <v>623808</v>
      </c>
      <c r="E11" s="12">
        <v>735120</v>
      </c>
      <c r="F11" s="12">
        <v>742149</v>
      </c>
      <c r="G11" s="12">
        <v>724239</v>
      </c>
    </row>
    <row r="12" spans="1:7" x14ac:dyDescent="0.2">
      <c r="A12" s="11" t="s">
        <v>13</v>
      </c>
      <c r="B12" s="11"/>
      <c r="C12" s="11"/>
      <c r="D12" s="12">
        <v>1155965</v>
      </c>
      <c r="E12" s="12">
        <v>1418916</v>
      </c>
      <c r="F12" s="11"/>
      <c r="G12" s="12">
        <v>46666</v>
      </c>
    </row>
    <row r="13" spans="1:7" x14ac:dyDescent="0.2">
      <c r="A13" s="11" t="s">
        <v>14</v>
      </c>
      <c r="B13" s="11"/>
      <c r="C13" s="11"/>
      <c r="D13" s="12">
        <v>70332</v>
      </c>
      <c r="E13" s="12">
        <v>53004</v>
      </c>
      <c r="F13" s="12">
        <v>58167</v>
      </c>
      <c r="G13" s="12">
        <v>15070</v>
      </c>
    </row>
    <row r="14" spans="1:7" x14ac:dyDescent="0.2">
      <c r="A14" s="11" t="s">
        <v>15</v>
      </c>
      <c r="B14" s="11"/>
      <c r="C14" s="11"/>
      <c r="D14" s="12">
        <v>33045</v>
      </c>
      <c r="E14" s="12">
        <v>22724</v>
      </c>
      <c r="F14" s="12">
        <v>14062</v>
      </c>
      <c r="G14" s="12">
        <v>9344</v>
      </c>
    </row>
    <row r="15" spans="1:7" x14ac:dyDescent="0.2">
      <c r="A15" s="11" t="s">
        <v>16</v>
      </c>
      <c r="B15" s="11"/>
      <c r="C15" s="11"/>
      <c r="D15" s="12">
        <v>29013</v>
      </c>
      <c r="E15" s="12">
        <v>50985</v>
      </c>
      <c r="F15" s="12">
        <v>42747</v>
      </c>
      <c r="G15" s="12">
        <v>52464</v>
      </c>
    </row>
    <row r="16" spans="1:7" x14ac:dyDescent="0.2">
      <c r="A16" s="13" t="s">
        <v>17</v>
      </c>
      <c r="B16" s="13"/>
      <c r="C16" s="13"/>
      <c r="D16" s="14">
        <f>SUM(D11:D15)</f>
        <v>1912163</v>
      </c>
      <c r="E16" s="14">
        <f>SUM(E11:E15)</f>
        <v>2280749</v>
      </c>
      <c r="F16" s="14">
        <f>SUM(F11:F15)</f>
        <v>857125</v>
      </c>
      <c r="G16" s="14">
        <f>SUM(G11:G15)</f>
        <v>847783</v>
      </c>
    </row>
    <row r="17" spans="1:9" x14ac:dyDescent="0.2">
      <c r="D17" s="2"/>
      <c r="E17" s="2"/>
      <c r="F17" s="2"/>
      <c r="G17" s="2"/>
    </row>
    <row r="18" spans="1:9" x14ac:dyDescent="0.2">
      <c r="A18" s="19" t="s">
        <v>18</v>
      </c>
      <c r="B18" s="19"/>
      <c r="C18" s="19"/>
      <c r="D18" s="20">
        <f>SUM(D10:D15)</f>
        <v>3434806</v>
      </c>
      <c r="E18" s="20">
        <f>SUM(E10:E15)</f>
        <v>3328679</v>
      </c>
      <c r="F18" s="20">
        <f>SUM(F10:F15)</f>
        <v>1903378</v>
      </c>
      <c r="G18" s="20">
        <f>SUM(G10:G15)</f>
        <v>1816313</v>
      </c>
    </row>
    <row r="20" spans="1:9" x14ac:dyDescent="0.2">
      <c r="A20" s="11" t="s">
        <v>19</v>
      </c>
      <c r="B20" s="11"/>
      <c r="C20" s="11"/>
      <c r="D20" s="12">
        <v>255912</v>
      </c>
      <c r="E20" s="12">
        <v>285746</v>
      </c>
      <c r="F20" s="12">
        <v>240671</v>
      </c>
      <c r="G20" s="12">
        <v>236703</v>
      </c>
    </row>
    <row r="21" spans="1:9" x14ac:dyDescent="0.2">
      <c r="A21" s="11" t="s">
        <v>20</v>
      </c>
      <c r="B21" s="11"/>
      <c r="C21" s="11"/>
      <c r="D21" s="12">
        <v>328624</v>
      </c>
      <c r="E21" s="12">
        <v>299161</v>
      </c>
      <c r="F21" s="11"/>
      <c r="G21" s="12">
        <v>11203</v>
      </c>
    </row>
    <row r="22" spans="1:9" x14ac:dyDescent="0.2">
      <c r="A22" s="11" t="s">
        <v>21</v>
      </c>
      <c r="B22" s="11"/>
      <c r="C22" s="11"/>
      <c r="D22" s="12">
        <v>14150</v>
      </c>
      <c r="E22" s="12">
        <v>9514</v>
      </c>
      <c r="F22" s="12">
        <v>20064</v>
      </c>
      <c r="G22" s="12">
        <v>12781</v>
      </c>
    </row>
    <row r="23" spans="1:9" x14ac:dyDescent="0.2">
      <c r="A23" s="11" t="s">
        <v>22</v>
      </c>
      <c r="B23" s="11"/>
      <c r="C23" s="11"/>
      <c r="D23" s="12">
        <v>142272</v>
      </c>
      <c r="E23" s="12">
        <v>43537</v>
      </c>
      <c r="F23" s="12">
        <v>82173</v>
      </c>
      <c r="G23" s="12">
        <v>54324</v>
      </c>
    </row>
    <row r="24" spans="1:9" x14ac:dyDescent="0.2">
      <c r="A24" s="11" t="s">
        <v>23</v>
      </c>
      <c r="B24" s="11"/>
      <c r="C24" s="11"/>
      <c r="D24" s="12">
        <v>62181</v>
      </c>
      <c r="E24" s="12">
        <v>56974</v>
      </c>
      <c r="F24" s="12">
        <v>53997</v>
      </c>
      <c r="G24" s="12">
        <v>52347</v>
      </c>
    </row>
    <row r="25" spans="1:9" x14ac:dyDescent="0.2">
      <c r="A25" s="11" t="s">
        <v>24</v>
      </c>
      <c r="B25" s="11"/>
      <c r="C25" s="11"/>
      <c r="D25" s="12">
        <v>55343</v>
      </c>
      <c r="E25" s="12">
        <v>56824</v>
      </c>
      <c r="F25" s="12">
        <v>145740</v>
      </c>
      <c r="G25" s="12">
        <v>34551</v>
      </c>
    </row>
    <row r="26" spans="1:9" x14ac:dyDescent="0.2">
      <c r="A26" s="21" t="s">
        <v>25</v>
      </c>
      <c r="B26" s="21"/>
      <c r="C26" s="21"/>
      <c r="D26" s="22">
        <f>SUM(D20:D25)</f>
        <v>858482</v>
      </c>
      <c r="E26" s="22">
        <f>SUM(E20:E25)</f>
        <v>751756</v>
      </c>
      <c r="F26" s="22">
        <f>SUM(F20:F25)</f>
        <v>542645</v>
      </c>
      <c r="G26" s="22">
        <f>SUM(G20:G25)</f>
        <v>401909</v>
      </c>
    </row>
    <row r="27" spans="1:9" x14ac:dyDescent="0.2">
      <c r="A27" s="11" t="s">
        <v>26</v>
      </c>
      <c r="B27" s="11"/>
      <c r="C27" s="11"/>
      <c r="D27" s="12">
        <v>325290</v>
      </c>
      <c r="E27" s="11"/>
      <c r="F27" s="11"/>
      <c r="G27" s="12">
        <v>47977</v>
      </c>
      <c r="I27" s="2"/>
    </row>
    <row r="28" spans="1:9" x14ac:dyDescent="0.2">
      <c r="A28" s="11" t="s">
        <v>27</v>
      </c>
      <c r="B28" s="11"/>
      <c r="C28" s="11"/>
      <c r="D28" s="12">
        <v>1148742</v>
      </c>
      <c r="E28" s="12">
        <v>1301735</v>
      </c>
      <c r="F28" s="11"/>
      <c r="G28" s="12">
        <v>90581</v>
      </c>
      <c r="I28" s="2"/>
    </row>
    <row r="29" spans="1:9" x14ac:dyDescent="0.2">
      <c r="A29" s="11" t="s">
        <v>28</v>
      </c>
      <c r="B29" s="11"/>
      <c r="C29" s="11"/>
      <c r="D29" s="12">
        <v>15627</v>
      </c>
      <c r="E29" s="12">
        <v>27335</v>
      </c>
      <c r="F29" s="12">
        <v>73178</v>
      </c>
      <c r="G29" s="12">
        <v>29055</v>
      </c>
      <c r="I29" s="2"/>
    </row>
    <row r="30" spans="1:9" x14ac:dyDescent="0.2">
      <c r="A30" s="21" t="s">
        <v>29</v>
      </c>
      <c r="B30" s="21"/>
      <c r="C30" s="21"/>
      <c r="D30" s="22">
        <f>SUM(D27:D29)</f>
        <v>1489659</v>
      </c>
      <c r="E30" s="22">
        <f>SUM(E28:E29)</f>
        <v>1329070</v>
      </c>
      <c r="F30" s="22">
        <f>SUM(F27:F29)</f>
        <v>73178</v>
      </c>
      <c r="G30" s="22">
        <f>SUM(G27:G29)</f>
        <v>167613</v>
      </c>
      <c r="I30" s="2"/>
    </row>
    <row r="31" spans="1:9" x14ac:dyDescent="0.2">
      <c r="A31" s="11" t="s">
        <v>30</v>
      </c>
      <c r="B31" s="11"/>
      <c r="C31" s="11"/>
      <c r="D31" s="12">
        <v>2496</v>
      </c>
      <c r="E31" s="12">
        <v>2496</v>
      </c>
      <c r="F31" s="12">
        <v>2496</v>
      </c>
      <c r="G31" s="12">
        <v>2496</v>
      </c>
    </row>
    <row r="32" spans="1:9" x14ac:dyDescent="0.2">
      <c r="A32" s="11" t="s">
        <v>31</v>
      </c>
      <c r="B32" s="11"/>
      <c r="C32" s="11"/>
      <c r="D32" s="12">
        <v>663718</v>
      </c>
      <c r="E32" s="12">
        <v>577856</v>
      </c>
      <c r="F32" s="12">
        <v>574929</v>
      </c>
      <c r="G32" s="12">
        <v>593770</v>
      </c>
    </row>
    <row r="33" spans="1:7" x14ac:dyDescent="0.2">
      <c r="A33" s="11" t="s">
        <v>32</v>
      </c>
      <c r="B33" s="11"/>
      <c r="C33" s="11"/>
      <c r="D33" s="12">
        <v>-40748</v>
      </c>
      <c r="E33" s="12">
        <v>-33168</v>
      </c>
      <c r="F33" s="12">
        <v>-34832</v>
      </c>
      <c r="G33" s="12">
        <v>-30795</v>
      </c>
    </row>
    <row r="34" spans="1:7" x14ac:dyDescent="0.2">
      <c r="A34" s="11" t="s">
        <v>33</v>
      </c>
      <c r="B34" s="11"/>
      <c r="C34" s="11"/>
      <c r="D34" s="12">
        <v>1868613</v>
      </c>
      <c r="E34" s="12">
        <v>2108292</v>
      </c>
      <c r="F34" s="12">
        <v>2054654</v>
      </c>
      <c r="G34" s="12">
        <v>1883592</v>
      </c>
    </row>
    <row r="35" spans="1:7" x14ac:dyDescent="0.2">
      <c r="A35" s="11" t="s">
        <v>34</v>
      </c>
      <c r="B35" s="11"/>
      <c r="C35" s="11"/>
      <c r="D35" s="12">
        <v>-1407414</v>
      </c>
      <c r="E35" s="12">
        <v>-1407623</v>
      </c>
      <c r="F35" s="12">
        <v>-1309692</v>
      </c>
      <c r="G35" s="12">
        <v>-1202272</v>
      </c>
    </row>
    <row r="36" spans="1:7" x14ac:dyDescent="0.2">
      <c r="A36" s="21" t="s">
        <v>35</v>
      </c>
      <c r="B36" s="21"/>
      <c r="C36" s="21"/>
      <c r="D36" s="22">
        <f>SUM(D31:D35)</f>
        <v>1086665</v>
      </c>
      <c r="E36" s="22">
        <f>SUM(E31:E35)</f>
        <v>1247853</v>
      </c>
      <c r="F36" s="22">
        <f>SUM(F31:F35)</f>
        <v>1287555</v>
      </c>
      <c r="G36" s="22">
        <f>SUM(G31:G35)</f>
        <v>1246791</v>
      </c>
    </row>
    <row r="38" spans="1:7" x14ac:dyDescent="0.2">
      <c r="A38" s="19" t="s">
        <v>36</v>
      </c>
      <c r="B38" s="19"/>
      <c r="C38" s="19"/>
      <c r="D38" s="20">
        <f>SUM(D26,D30,D36)</f>
        <v>3434806</v>
      </c>
      <c r="E38" s="20">
        <f>SUM(E26,E30,E36)</f>
        <v>3328679</v>
      </c>
      <c r="F38" s="20">
        <f>SUM(F26,F30,F36)</f>
        <v>1903378</v>
      </c>
      <c r="G38" s="20">
        <f>SUM(G26,G30,G36)</f>
        <v>1816313</v>
      </c>
    </row>
    <row r="39" spans="1:7" x14ac:dyDescent="0.2">
      <c r="G39" s="2"/>
    </row>
    <row r="45" spans="1:7" x14ac:dyDescent="0.2">
      <c r="D45" s="2"/>
      <c r="E45" s="2"/>
      <c r="F45" s="2"/>
    </row>
    <row r="46" spans="1:7" x14ac:dyDescent="0.2">
      <c r="D46" s="2"/>
      <c r="E46" s="2"/>
      <c r="F46" s="2"/>
    </row>
    <row r="47" spans="1:7" x14ac:dyDescent="0.2">
      <c r="D47" s="2"/>
      <c r="E47" s="2"/>
      <c r="F47" s="2"/>
    </row>
    <row r="48" spans="1:7" x14ac:dyDescent="0.2">
      <c r="D48" s="2"/>
      <c r="E48" s="2"/>
      <c r="F48" s="2"/>
    </row>
    <row r="49" spans="4:6" x14ac:dyDescent="0.2">
      <c r="D49" s="2"/>
      <c r="E49" s="2"/>
      <c r="F49" s="2"/>
    </row>
    <row r="50" spans="4:6" x14ac:dyDescent="0.2">
      <c r="D50" s="2"/>
      <c r="E50" s="2"/>
      <c r="F50" s="2"/>
    </row>
    <row r="51" spans="4:6" x14ac:dyDescent="0.2">
      <c r="D51" s="2"/>
      <c r="E51" s="2"/>
      <c r="F51" s="2"/>
    </row>
    <row r="52" spans="4:6" x14ac:dyDescent="0.2">
      <c r="D52" s="2"/>
      <c r="E52" s="2"/>
      <c r="F52" s="2"/>
    </row>
    <row r="53" spans="4:6" x14ac:dyDescent="0.2">
      <c r="D53" s="2"/>
    </row>
    <row r="54" spans="4:6" x14ac:dyDescent="0.2">
      <c r="D54" s="2"/>
    </row>
    <row r="55" spans="4:6" x14ac:dyDescent="0.2">
      <c r="D55" s="2"/>
      <c r="E55" s="2"/>
      <c r="F55" s="2"/>
    </row>
    <row r="56" spans="4:6" x14ac:dyDescent="0.2">
      <c r="D56" s="2"/>
      <c r="E56" s="2"/>
      <c r="F56" s="2"/>
    </row>
    <row r="57" spans="4:6" x14ac:dyDescent="0.2">
      <c r="D57" s="2"/>
      <c r="E57" s="2"/>
      <c r="F57" s="2"/>
    </row>
    <row r="58" spans="4:6" x14ac:dyDescent="0.2">
      <c r="D58" s="2"/>
      <c r="E58" s="2"/>
      <c r="F58" s="2"/>
    </row>
    <row r="59" spans="4:6" x14ac:dyDescent="0.2">
      <c r="D59" s="2"/>
      <c r="E59" s="2"/>
      <c r="F59" s="2"/>
    </row>
    <row r="60" spans="4:6" x14ac:dyDescent="0.2">
      <c r="D60" s="2"/>
      <c r="E60" s="2"/>
      <c r="F60" s="2"/>
    </row>
    <row r="61" spans="4:6" x14ac:dyDescent="0.2">
      <c r="D61" s="2"/>
    </row>
    <row r="62" spans="4:6" x14ac:dyDescent="0.2">
      <c r="D62" s="2"/>
    </row>
  </sheetData>
  <pageMargins left="0.70000000000000007" right="0.70000000000000007" top="0.75" bottom="0.75" header="0.30000000000000004" footer="0.300000000000000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0"/>
  <sheetViews>
    <sheetView tabSelected="1" workbookViewId="0">
      <selection activeCell="G16" sqref="G16"/>
    </sheetView>
  </sheetViews>
  <sheetFormatPr defaultRowHeight="15" x14ac:dyDescent="0.2"/>
  <cols>
    <col min="1" max="1" width="21.38671875" customWidth="1"/>
    <col min="4" max="7" width="11.703125" bestFit="1" customWidth="1"/>
  </cols>
  <sheetData>
    <row r="1" spans="1:7" ht="31.5" x14ac:dyDescent="0.45">
      <c r="A1" s="23"/>
      <c r="B1" s="5" t="s">
        <v>37</v>
      </c>
      <c r="C1" s="6"/>
      <c r="D1" s="24"/>
      <c r="E1" s="24"/>
      <c r="F1" s="24"/>
      <c r="G1" s="23"/>
    </row>
    <row r="2" spans="1:7" x14ac:dyDescent="0.2">
      <c r="A2" s="23"/>
      <c r="B2" s="23"/>
      <c r="C2" s="23"/>
      <c r="D2" s="23"/>
      <c r="E2" s="23"/>
      <c r="F2" s="23"/>
      <c r="G2" s="23"/>
    </row>
    <row r="3" spans="1:7" x14ac:dyDescent="0.2">
      <c r="A3" s="41"/>
      <c r="B3" s="41"/>
      <c r="C3" s="3"/>
      <c r="D3" s="25" t="s">
        <v>1</v>
      </c>
      <c r="E3" s="25" t="s">
        <v>2</v>
      </c>
      <c r="F3" s="25" t="s">
        <v>3</v>
      </c>
      <c r="G3" s="26" t="s">
        <v>4</v>
      </c>
    </row>
    <row r="4" spans="1:7" x14ac:dyDescent="0.2">
      <c r="A4" s="4"/>
      <c r="B4" s="4"/>
      <c r="C4" s="4"/>
      <c r="D4" s="38" t="s">
        <v>5</v>
      </c>
      <c r="E4" s="38" t="s">
        <v>5</v>
      </c>
      <c r="F4" s="38" t="s">
        <v>5</v>
      </c>
      <c r="G4" s="39" t="s">
        <v>5</v>
      </c>
    </row>
    <row r="5" spans="1:7" x14ac:dyDescent="0.2">
      <c r="A5" s="27" t="s">
        <v>38</v>
      </c>
      <c r="B5" s="27"/>
      <c r="C5" s="27"/>
      <c r="D5" s="28">
        <v>3759113</v>
      </c>
      <c r="E5" s="28">
        <v>4308212</v>
      </c>
      <c r="F5" s="28">
        <v>4035720</v>
      </c>
      <c r="G5" s="29">
        <v>3795549</v>
      </c>
    </row>
    <row r="6" spans="1:7" x14ac:dyDescent="0.2">
      <c r="A6" s="27" t="s">
        <v>39</v>
      </c>
      <c r="B6" s="27"/>
      <c r="C6" s="27"/>
      <c r="D6" s="28">
        <v>2610966</v>
      </c>
      <c r="E6" s="28">
        <v>2785911</v>
      </c>
      <c r="F6" s="28">
        <v>2548082</v>
      </c>
      <c r="G6" s="29">
        <v>2425044</v>
      </c>
    </row>
    <row r="7" spans="1:7" x14ac:dyDescent="0.2">
      <c r="A7" s="30" t="s">
        <v>40</v>
      </c>
      <c r="B7" s="30"/>
      <c r="C7" s="30"/>
      <c r="D7" s="31">
        <f>D5-D6</f>
        <v>1148147</v>
      </c>
      <c r="E7" s="31">
        <f>E5-E6</f>
        <v>1522301</v>
      </c>
      <c r="F7" s="31">
        <f>F5-F6</f>
        <v>1487638</v>
      </c>
      <c r="G7" s="32">
        <f>G5-G6</f>
        <v>1370505</v>
      </c>
    </row>
    <row r="8" spans="1:7" x14ac:dyDescent="0.2">
      <c r="A8" s="42" t="s">
        <v>41</v>
      </c>
      <c r="B8" s="42"/>
      <c r="C8" s="27"/>
      <c r="D8" s="28">
        <v>977264</v>
      </c>
      <c r="E8" s="28">
        <v>1029412</v>
      </c>
      <c r="F8" s="28">
        <v>980610</v>
      </c>
      <c r="G8" s="29">
        <v>879685</v>
      </c>
    </row>
    <row r="9" spans="1:7" x14ac:dyDescent="0.2">
      <c r="A9" s="42" t="s">
        <v>42</v>
      </c>
      <c r="B9" s="42"/>
      <c r="C9" s="42"/>
      <c r="D9" s="28">
        <v>279826</v>
      </c>
      <c r="E9" s="28">
        <v>80494</v>
      </c>
      <c r="F9" s="28">
        <v>1568</v>
      </c>
      <c r="G9" s="29">
        <v>20611</v>
      </c>
    </row>
    <row r="10" spans="1:7" x14ac:dyDescent="0.2">
      <c r="A10" s="42" t="s">
        <v>43</v>
      </c>
      <c r="B10" s="42"/>
      <c r="C10" s="27"/>
      <c r="D10" s="28">
        <v>162402</v>
      </c>
      <c r="E10" s="28">
        <v>179050</v>
      </c>
      <c r="F10" s="28">
        <v>168331</v>
      </c>
      <c r="G10" s="29">
        <v>167421</v>
      </c>
    </row>
    <row r="11" spans="1:7" x14ac:dyDescent="0.2">
      <c r="A11" s="43" t="s">
        <v>44</v>
      </c>
      <c r="B11" s="43"/>
      <c r="C11" s="30"/>
      <c r="D11" s="31">
        <f>D7-SUM(D8:D10)</f>
        <v>-271345</v>
      </c>
      <c r="E11" s="31">
        <f>E7-SUM(E8:E10)</f>
        <v>233345</v>
      </c>
      <c r="F11" s="31">
        <f>F7-SUM(F8:F10)</f>
        <v>337129</v>
      </c>
      <c r="G11" s="32">
        <f>G7-SUM(G8:G10)</f>
        <v>302788</v>
      </c>
    </row>
    <row r="12" spans="1:7" x14ac:dyDescent="0.2">
      <c r="A12" s="42" t="s">
        <v>45</v>
      </c>
      <c r="B12" s="42"/>
      <c r="C12" s="27"/>
      <c r="D12" s="28">
        <v>24610</v>
      </c>
      <c r="E12" s="28">
        <v>-6202</v>
      </c>
      <c r="F12" s="28">
        <v>3492</v>
      </c>
      <c r="G12" s="29"/>
    </row>
    <row r="13" spans="1:7" x14ac:dyDescent="0.2">
      <c r="A13" s="27" t="s">
        <v>46</v>
      </c>
      <c r="B13" s="27"/>
      <c r="C13" s="27"/>
      <c r="D13" s="28">
        <v>-3682</v>
      </c>
      <c r="E13" s="28">
        <v>-5731</v>
      </c>
      <c r="F13" s="28">
        <v>-4479</v>
      </c>
      <c r="G13" s="29">
        <v>-15615</v>
      </c>
    </row>
    <row r="14" spans="1:7" x14ac:dyDescent="0.2">
      <c r="A14" s="42" t="s">
        <v>47</v>
      </c>
      <c r="B14" s="42"/>
      <c r="C14" s="27"/>
      <c r="D14" s="28">
        <v>-292273</v>
      </c>
      <c r="E14" s="28">
        <v>245278</v>
      </c>
      <c r="F14" s="28">
        <v>345100</v>
      </c>
      <c r="G14" s="29">
        <v>287173</v>
      </c>
    </row>
    <row r="15" spans="1:7" x14ac:dyDescent="0.2">
      <c r="A15" s="42" t="s">
        <v>48</v>
      </c>
      <c r="B15" s="42"/>
      <c r="C15" s="27"/>
      <c r="D15" s="28">
        <v>-82999</v>
      </c>
      <c r="E15" s="28">
        <v>54021</v>
      </c>
      <c r="F15" s="28">
        <v>83198</v>
      </c>
      <c r="G15" s="29">
        <v>83010</v>
      </c>
    </row>
    <row r="16" spans="1:7" x14ac:dyDescent="0.2">
      <c r="A16" s="30" t="s">
        <v>49</v>
      </c>
      <c r="B16" s="30"/>
      <c r="C16" s="30"/>
      <c r="D16" s="31">
        <f>D14-D15</f>
        <v>-209274</v>
      </c>
      <c r="E16" s="31">
        <f>E14-E15</f>
        <v>191257</v>
      </c>
      <c r="F16" s="31">
        <f>F14-F15</f>
        <v>261902</v>
      </c>
      <c r="G16" s="32">
        <f>G14-G15</f>
        <v>204163</v>
      </c>
    </row>
    <row r="17" spans="1:7" x14ac:dyDescent="0.2">
      <c r="A17" s="42" t="s">
        <v>50</v>
      </c>
      <c r="B17" s="42"/>
      <c r="C17" s="27"/>
      <c r="D17" s="27">
        <v>-1.26</v>
      </c>
      <c r="E17" s="27">
        <v>1.1299999999999999</v>
      </c>
      <c r="F17" s="27">
        <v>1.48</v>
      </c>
      <c r="G17" s="33">
        <v>1.1499999999999999</v>
      </c>
    </row>
    <row r="18" spans="1:7" x14ac:dyDescent="0.2">
      <c r="A18" s="42" t="s">
        <v>51</v>
      </c>
      <c r="B18" s="42"/>
      <c r="C18" s="27"/>
      <c r="D18" s="27">
        <v>-1.26</v>
      </c>
      <c r="E18" s="27">
        <v>1.1200000000000001</v>
      </c>
      <c r="F18" s="27">
        <v>1.47</v>
      </c>
      <c r="G18" s="33">
        <v>1.1299999999999999</v>
      </c>
    </row>
    <row r="19" spans="1:7" x14ac:dyDescent="0.2">
      <c r="A19" s="42" t="s">
        <v>52</v>
      </c>
      <c r="B19" s="42"/>
      <c r="C19" s="42"/>
      <c r="D19" s="28">
        <v>166455</v>
      </c>
      <c r="E19" s="28">
        <v>169711</v>
      </c>
      <c r="F19" s="28">
        <v>176476</v>
      </c>
      <c r="G19" s="29">
        <v>177938</v>
      </c>
    </row>
    <row r="20" spans="1:7" x14ac:dyDescent="0.2">
      <c r="A20" s="42" t="s">
        <v>53</v>
      </c>
      <c r="B20" s="42"/>
      <c r="C20" s="42"/>
      <c r="D20" s="28">
        <v>166455</v>
      </c>
      <c r="E20" s="28">
        <v>170867</v>
      </c>
      <c r="F20" s="28">
        <v>178035</v>
      </c>
      <c r="G20" s="29">
        <v>180156</v>
      </c>
    </row>
  </sheetData>
  <mergeCells count="12">
    <mergeCell ref="A20:C20"/>
    <mergeCell ref="A12:B12"/>
    <mergeCell ref="A14:B14"/>
    <mergeCell ref="A15:B15"/>
    <mergeCell ref="A17:B17"/>
    <mergeCell ref="A18:B18"/>
    <mergeCell ref="A19:C19"/>
    <mergeCell ref="A3:B3"/>
    <mergeCell ref="A8:B8"/>
    <mergeCell ref="A9:C9"/>
    <mergeCell ref="A10:B10"/>
    <mergeCell ref="A11:B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29872-1039-7647-916C-99496076785A}">
  <dimension ref="A1:F27"/>
  <sheetViews>
    <sheetView topLeftCell="A14" zoomScaleNormal="100" zoomScaleSheetLayoutView="100" workbookViewId="0">
      <selection activeCell="D24" sqref="D24"/>
    </sheetView>
  </sheetViews>
  <sheetFormatPr defaultRowHeight="15" x14ac:dyDescent="0.2"/>
  <cols>
    <col min="1" max="1" width="30.1328125" customWidth="1"/>
  </cols>
  <sheetData>
    <row r="1" spans="1:6" ht="14.25" customHeight="1" x14ac:dyDescent="0.35">
      <c r="A1" s="40"/>
    </row>
    <row r="2" spans="1:6" x14ac:dyDescent="0.2">
      <c r="C2" s="34">
        <v>2018</v>
      </c>
      <c r="D2" s="34">
        <v>2019</v>
      </c>
      <c r="E2" s="34">
        <v>2020</v>
      </c>
      <c r="F2" s="34">
        <v>2021</v>
      </c>
    </row>
    <row r="3" spans="1:6" x14ac:dyDescent="0.2">
      <c r="A3" s="34" t="s">
        <v>56</v>
      </c>
      <c r="C3">
        <v>1370505</v>
      </c>
      <c r="D3">
        <v>1487638</v>
      </c>
      <c r="E3">
        <v>1522301</v>
      </c>
      <c r="F3">
        <v>1148147</v>
      </c>
    </row>
    <row r="4" spans="1:6" x14ac:dyDescent="0.2">
      <c r="A4" s="34" t="s">
        <v>57</v>
      </c>
      <c r="C4">
        <v>3795549</v>
      </c>
      <c r="D4">
        <v>4035720</v>
      </c>
      <c r="E4">
        <v>4308212</v>
      </c>
      <c r="F4">
        <v>3759113</v>
      </c>
    </row>
    <row r="5" spans="1:6" x14ac:dyDescent="0.2">
      <c r="A5" s="34" t="s">
        <v>58</v>
      </c>
      <c r="C5">
        <v>204163</v>
      </c>
      <c r="D5">
        <v>261902</v>
      </c>
      <c r="E5">
        <v>191257</v>
      </c>
      <c r="F5">
        <v>209274</v>
      </c>
    </row>
    <row r="6" spans="1:6" x14ac:dyDescent="0.2">
      <c r="A6" s="34" t="s">
        <v>59</v>
      </c>
      <c r="C6">
        <v>908156.5</v>
      </c>
      <c r="D6">
        <v>951689</v>
      </c>
      <c r="E6">
        <v>1664339.5</v>
      </c>
      <c r="F6">
        <v>1717403</v>
      </c>
    </row>
    <row r="7" spans="1:6" x14ac:dyDescent="0.2">
      <c r="A7" s="34" t="s">
        <v>60</v>
      </c>
      <c r="C7">
        <v>302788</v>
      </c>
      <c r="D7">
        <v>337129</v>
      </c>
      <c r="E7">
        <v>233345</v>
      </c>
      <c r="F7">
        <v>271345</v>
      </c>
    </row>
    <row r="8" spans="1:6" x14ac:dyDescent="0.2">
      <c r="A8" s="34" t="s">
        <v>61</v>
      </c>
      <c r="C8">
        <v>1414404</v>
      </c>
      <c r="D8">
        <v>1360733</v>
      </c>
      <c r="E8">
        <v>2576923</v>
      </c>
      <c r="F8">
        <v>2576324</v>
      </c>
    </row>
    <row r="9" spans="1:6" x14ac:dyDescent="0.2">
      <c r="A9" s="34" t="s">
        <v>62</v>
      </c>
      <c r="C9">
        <v>1246791</v>
      </c>
      <c r="D9">
        <v>1287555</v>
      </c>
      <c r="E9">
        <v>1247853</v>
      </c>
      <c r="F9">
        <v>1086665</v>
      </c>
    </row>
    <row r="10" spans="1:6" x14ac:dyDescent="0.2">
      <c r="A10" s="34" t="s">
        <v>63</v>
      </c>
      <c r="C10">
        <v>968530</v>
      </c>
      <c r="D10">
        <v>1046253</v>
      </c>
      <c r="E10">
        <v>1047930</v>
      </c>
      <c r="F10">
        <v>1522643</v>
      </c>
    </row>
    <row r="11" spans="1:6" x14ac:dyDescent="0.2">
      <c r="A11" s="34" t="s">
        <v>64</v>
      </c>
      <c r="C11">
        <v>401909</v>
      </c>
      <c r="D11">
        <v>542645</v>
      </c>
      <c r="E11">
        <v>751756</v>
      </c>
      <c r="F11">
        <v>858482</v>
      </c>
    </row>
    <row r="12" spans="1:6" x14ac:dyDescent="0.2">
      <c r="A12" s="34" t="s">
        <v>65</v>
      </c>
      <c r="C12">
        <v>2425044</v>
      </c>
      <c r="D12">
        <v>2548082</v>
      </c>
      <c r="E12">
        <v>2785911</v>
      </c>
      <c r="F12">
        <v>2610966</v>
      </c>
    </row>
    <row r="13" spans="1:6" x14ac:dyDescent="0.2">
      <c r="A13" s="34" t="s">
        <v>66</v>
      </c>
      <c r="C13">
        <v>199106.5</v>
      </c>
      <c r="D13">
        <v>212202</v>
      </c>
      <c r="E13">
        <v>223139</v>
      </c>
      <c r="F13">
        <v>202722.5</v>
      </c>
    </row>
    <row r="14" spans="1:6" x14ac:dyDescent="0.2">
      <c r="A14" s="34" t="s">
        <v>67</v>
      </c>
      <c r="C14">
        <v>569522</v>
      </c>
      <c r="D14">
        <v>615823</v>
      </c>
      <c r="E14">
        <v>2080826</v>
      </c>
      <c r="F14">
        <v>2348141</v>
      </c>
    </row>
    <row r="15" spans="1:6" x14ac:dyDescent="0.2">
      <c r="A15" s="34" t="s">
        <v>68</v>
      </c>
      <c r="C15">
        <v>1816313</v>
      </c>
      <c r="D15">
        <v>1903378</v>
      </c>
      <c r="E15">
        <v>3328679</v>
      </c>
      <c r="F15">
        <v>3434806</v>
      </c>
    </row>
    <row r="18" spans="1:6" ht="36.75" customHeight="1" x14ac:dyDescent="0.2">
      <c r="A18" t="s">
        <v>69</v>
      </c>
      <c r="C18">
        <f>C3/C4*100</f>
        <v>36.108215175196001</v>
      </c>
      <c r="D18">
        <f>D3/D4*100</f>
        <v>36.861774355009764</v>
      </c>
      <c r="E18">
        <f>E3/E4*100</f>
        <v>35.334867457775985</v>
      </c>
      <c r="F18">
        <f>F3/F4*100</f>
        <v>30.54302969876138</v>
      </c>
    </row>
    <row r="19" spans="1:6" ht="33.75" customHeight="1" x14ac:dyDescent="0.2">
      <c r="A19" t="s">
        <v>70</v>
      </c>
      <c r="C19">
        <f>C5/C4*100</f>
        <v>5.3790110468867613</v>
      </c>
      <c r="D19">
        <f>D5/D4*100</f>
        <v>6.4895978908348448</v>
      </c>
      <c r="E19">
        <f>E5/E4*100</f>
        <v>4.4393590658955508</v>
      </c>
      <c r="F19">
        <f>F5/F4*100</f>
        <v>5.5671111775570461</v>
      </c>
    </row>
    <row r="20" spans="1:6" ht="28.5" customHeight="1" x14ac:dyDescent="0.2">
      <c r="A20" t="s">
        <v>71</v>
      </c>
      <c r="C20">
        <f>C5/C6</f>
        <v>0.224810371340182</v>
      </c>
      <c r="D20">
        <f>D5/D6</f>
        <v>0.275197044412618</v>
      </c>
      <c r="E20">
        <f>E5/E6</f>
        <v>0.1149146553332418</v>
      </c>
      <c r="F20">
        <f>F5/F6</f>
        <v>0.12185491698803368</v>
      </c>
    </row>
    <row r="21" spans="1:6" ht="28.5" customHeight="1" x14ac:dyDescent="0.2">
      <c r="A21" t="s">
        <v>72</v>
      </c>
      <c r="C21">
        <f>C7/C8</f>
        <v>0.21407462082969222</v>
      </c>
      <c r="D21">
        <f>D7/D8</f>
        <v>0.24775543769424274</v>
      </c>
      <c r="E21">
        <f>E7/E8</f>
        <v>9.0551793747814732E-2</v>
      </c>
      <c r="F21">
        <f>F7/F8</f>
        <v>0.1053225448351993</v>
      </c>
    </row>
    <row r="22" spans="1:6" ht="30.75" customHeight="1" x14ac:dyDescent="0.2">
      <c r="A22" t="s">
        <v>73</v>
      </c>
      <c r="C22">
        <f>C5/C9</f>
        <v>0.16375078100499602</v>
      </c>
      <c r="D22">
        <f>D5/D9</f>
        <v>0.2034103397524766</v>
      </c>
      <c r="E22">
        <f>E5/E9</f>
        <v>0.15326885458463457</v>
      </c>
      <c r="F22">
        <f>F5/F9</f>
        <v>0.19258373095664258</v>
      </c>
    </row>
    <row r="23" spans="1:6" ht="30" customHeight="1" x14ac:dyDescent="0.2">
      <c r="A23" t="s">
        <v>74</v>
      </c>
      <c r="C23">
        <f>C10/C11</f>
        <v>2.4098241144139592</v>
      </c>
      <c r="D23">
        <f>D10/D11</f>
        <v>1.9280616240820425</v>
      </c>
      <c r="E23">
        <f>E10/E11</f>
        <v>1.3939762369705064</v>
      </c>
      <c r="F23">
        <f>F10/F11</f>
        <v>1.773645807366957</v>
      </c>
    </row>
    <row r="24" spans="1:6" ht="30.75" customHeight="1" x14ac:dyDescent="0.2">
      <c r="A24" t="s">
        <v>75</v>
      </c>
      <c r="C24">
        <f>C4/C6</f>
        <v>4.1793996959775104</v>
      </c>
      <c r="D24">
        <f>D4/D6</f>
        <v>4.2405869984837485</v>
      </c>
      <c r="E24">
        <f>E4/E6</f>
        <v>2.5885415806090042</v>
      </c>
      <c r="F24">
        <f>F4/F6</f>
        <v>2.1888357013467425</v>
      </c>
    </row>
    <row r="25" spans="1:6" ht="31.5" customHeight="1" x14ac:dyDescent="0.2">
      <c r="A25" t="s">
        <v>76</v>
      </c>
      <c r="C25">
        <f>C12/C13</f>
        <v>12.179632508230521</v>
      </c>
      <c r="D25">
        <f>D12/D13</f>
        <v>12.007813309959378</v>
      </c>
      <c r="E25">
        <f>E12/E13</f>
        <v>12.485092251914725</v>
      </c>
      <c r="F25">
        <f>F12/F13</f>
        <v>12.879507701414495</v>
      </c>
    </row>
    <row r="26" spans="1:6" ht="32.25" customHeight="1" x14ac:dyDescent="0.2">
      <c r="A26" t="s">
        <v>77</v>
      </c>
      <c r="C26">
        <f>C14/C15</f>
        <v>0.3135593920210889</v>
      </c>
      <c r="D26">
        <f>D14/D15</f>
        <v>0.32354214454511926</v>
      </c>
      <c r="E26">
        <f>E14/E15</f>
        <v>0.62512065597193356</v>
      </c>
      <c r="F26">
        <f>F14/F15</f>
        <v>0.68363133172586754</v>
      </c>
    </row>
    <row r="27" spans="1:6" ht="29.25" customHeight="1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FE3E0-5C05-9A49-BB2A-299A5617E9A0}">
  <dimension ref="A1:I3"/>
  <sheetViews>
    <sheetView zoomScaleNormal="100" zoomScaleSheetLayoutView="100" workbookViewId="0">
      <selection activeCell="F40" sqref="F40"/>
    </sheetView>
  </sheetViews>
  <sheetFormatPr defaultRowHeight="15" x14ac:dyDescent="0.2"/>
  <sheetData>
    <row r="1" spans="1:9" ht="29.25" x14ac:dyDescent="0.4">
      <c r="A1" s="35" t="s">
        <v>54</v>
      </c>
    </row>
    <row r="3" spans="1:9" ht="23.25" x14ac:dyDescent="0.3">
      <c r="A3" s="36" t="s">
        <v>55</v>
      </c>
      <c r="B3" s="37"/>
      <c r="C3" s="37"/>
      <c r="D3" s="37"/>
      <c r="E3" s="37"/>
      <c r="F3" s="37"/>
      <c r="G3" s="37"/>
      <c r="H3" s="37"/>
      <c r="I3" s="37"/>
    </row>
  </sheetData>
  <hyperlinks>
    <hyperlink ref="A3" r:id="rId1" xr:uid="{26C5B814-CA65-9D4D-92EA-8209D909C3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Balance Sheet</vt:lpstr>
      <vt:lpstr>Profit &amp; Loss</vt:lpstr>
      <vt:lpstr>Ratios</vt:lpstr>
      <vt:lpstr>Source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Devyani Keswani</dc:creator>
  <cp:keywords/>
  <dc:description/>
  <cp:lastModifiedBy>Devyani Keswani</cp:lastModifiedBy>
  <cp:revision/>
  <dcterms:created xsi:type="dcterms:W3CDTF">2021-08-17T22:37:41Z</dcterms:created>
  <dcterms:modified xsi:type="dcterms:W3CDTF">2021-11-20T17:24:44Z</dcterms:modified>
  <cp:category/>
  <cp:contentStatus/>
</cp:coreProperties>
</file>